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360" yWindow="90" windowWidth="8415" windowHeight="4965"/>
  </bookViews>
  <sheets>
    <sheet name="Model" sheetId="1" r:id="rId1"/>
    <sheet name="Model_STS" sheetId="5" state="veryHidden" r:id="rId2"/>
    <sheet name="STS_1" sheetId="6" r:id="rId3"/>
    <sheet name="STS_2" sheetId="7" r:id="rId4"/>
  </sheets>
  <definedNames>
    <definedName name="Available">Model!$B$17:$E$17</definedName>
    <definedName name="ChartData" localSheetId="2">STS_1!$K$5:$K$11</definedName>
    <definedName name="ChartData" localSheetId="3">STS_2!$K$5:$K$11</definedName>
    <definedName name="Demand">Model!$B$19:$E$19</definedName>
    <definedName name="InputValues" localSheetId="2">STS_1!$A$5:$A$11</definedName>
    <definedName name="InputValues" localSheetId="3">STS_2!$A$5:$A$11</definedName>
    <definedName name="OutputAddresses" localSheetId="2">STS_1!$B$4:$F$4</definedName>
    <definedName name="OutputAddresses" localSheetId="3">STS_2!$B$4:$F$4</definedName>
    <definedName name="OutputValues" localSheetId="2">STS_1!$B$5:$F$11</definedName>
    <definedName name="OutputValues" localSheetId="3">STS_2!$B$5:$F$11</definedName>
    <definedName name="ProdChanges">Model!$B$14:$E$15</definedName>
    <definedName name="solver_adj" localSheetId="0" hidden="1">Model!$B$14:$E$15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Model!$B$17:$E$17</definedName>
    <definedName name="solver_lhs2" localSheetId="0" hidden="1">Model!$B$17:$E$17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Model!$B$27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3</definedName>
    <definedName name="solver_reo" localSheetId="0" hidden="1">2</definedName>
    <definedName name="solver_rep" localSheetId="0" hidden="1">2</definedName>
    <definedName name="solver_rhs1" localSheetId="0" hidden="1">Demand</definedName>
    <definedName name="solver_rhs2" localSheetId="0" hidden="1">Model!$B$19:$E$19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Model!$B$19:$E$19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Cost">Model!$B$27</definedName>
  </definedNames>
  <calcPr calcId="152511" iterate="1"/>
</workbook>
</file>

<file path=xl/calcChain.xml><?xml version="1.0" encoding="utf-8"?>
<calcChain xmlns="http://schemas.openxmlformats.org/spreadsheetml/2006/main">
  <c r="K1" i="7" l="1"/>
  <c r="J4" i="7"/>
  <c r="K11" i="7" s="1"/>
  <c r="K1" i="6"/>
  <c r="J4" i="6"/>
  <c r="K11" i="6" s="1"/>
  <c r="B13" i="1"/>
  <c r="B16" i="1" s="1"/>
  <c r="B24" i="1"/>
  <c r="B25" i="1"/>
  <c r="K6" i="7" l="1"/>
  <c r="K8" i="7"/>
  <c r="K10" i="7"/>
  <c r="K5" i="7"/>
  <c r="K7" i="7"/>
  <c r="K9" i="7"/>
  <c r="K6" i="6"/>
  <c r="K8" i="6"/>
  <c r="K10" i="6"/>
  <c r="K5" i="6"/>
  <c r="K7" i="6"/>
  <c r="K9" i="6"/>
  <c r="B17" i="1"/>
  <c r="B20" i="1" s="1"/>
  <c r="C13" i="1"/>
  <c r="C16" i="1" s="1"/>
  <c r="D13" i="1" s="1"/>
  <c r="D16" i="1" s="1"/>
  <c r="E13" i="1" s="1"/>
  <c r="E16" i="1" s="1"/>
  <c r="B22" i="1" s="1"/>
  <c r="C17" i="1" l="1"/>
  <c r="C20" i="1" s="1"/>
  <c r="D17" i="1" s="1"/>
  <c r="D20" i="1" s="1"/>
  <c r="E17" i="1" s="1"/>
  <c r="E20" i="1" s="1"/>
  <c r="B23" i="1" l="1"/>
  <c r="B27" i="1" s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<sst xmlns="http://schemas.openxmlformats.org/spreadsheetml/2006/main" count="55" uniqueCount="39">
  <si>
    <t>Unit manufacturing cost</t>
  </si>
  <si>
    <t>Unit holding cost</t>
  </si>
  <si>
    <t>Unit cost of increasing production</t>
  </si>
  <si>
    <t>Unit cost of decreasing production</t>
  </si>
  <si>
    <t>Initial inventory</t>
  </si>
  <si>
    <t>Previous month's production</t>
  </si>
  <si>
    <t>Production schedule</t>
  </si>
  <si>
    <t>Month</t>
  </si>
  <si>
    <t>Increase in production level</t>
  </si>
  <si>
    <t>Decrease in production level</t>
  </si>
  <si>
    <t>This month's production</t>
  </si>
  <si>
    <t>Number available for meeting demand</t>
  </si>
  <si>
    <t>&gt;=</t>
  </si>
  <si>
    <t>Demand</t>
  </si>
  <si>
    <t>Ending inventory</t>
  </si>
  <si>
    <t>Manufacturing cost</t>
  </si>
  <si>
    <t>Holding cost</t>
  </si>
  <si>
    <t>Cost of increasing production</t>
  </si>
  <si>
    <t>Cost of decreasing production</t>
  </si>
  <si>
    <t>Total cost</t>
  </si>
  <si>
    <t>$B$16</t>
  </si>
  <si>
    <t>$C$16</t>
  </si>
  <si>
    <t>$D$16</t>
  </si>
  <si>
    <t>$E$16</t>
  </si>
  <si>
    <t>Range names</t>
  </si>
  <si>
    <t>Available</t>
  </si>
  <si>
    <t>ProdChanges</t>
  </si>
  <si>
    <t>TotCost</t>
  </si>
  <si>
    <t>=Model!$B$17:$E$17</t>
  </si>
  <si>
    <t>=Model!$B$19:$E$19</t>
  </si>
  <si>
    <t>=Model!$B$14:$E$15</t>
  </si>
  <si>
    <t>=Model!$B$27</t>
  </si>
  <si>
    <t>$B$16:$E$16,$B$27</t>
  </si>
  <si>
    <t>Oneway analysis for Solver model in Model worksheet</t>
  </si>
  <si>
    <t>Cost of increasing production (cell $B$5) values along side, output cell(s) along top</t>
  </si>
  <si>
    <t>Data for chart</t>
  </si>
  <si>
    <t>$B$6</t>
  </si>
  <si>
    <t>Cost of decreasing production (cell $B$6) values along side, output cell(s) along top</t>
  </si>
  <si>
    <t>Motorcycle production scheduling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</si>
</sst>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7" x14ac:knownFonts="1">
    <font>
      <sz val="11"/>
      <name val="Calibri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color rgb="FFFFFFFF"/>
      <name val="Arial"/>
      <family val="2"/>
    </font>
    <font>
      <sz val="11"/>
      <color rgb="FFFFFFFF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6" fontId="3" fillId="0" borderId="0" xfId="0" applyNumberFormat="1" applyFont="1"/>
    <xf numFmtId="0" fontId="3" fillId="2" borderId="0" xfId="0" applyFont="1" applyFill="1" applyBorder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3" borderId="0" xfId="0" applyFont="1" applyFill="1" applyBorder="1"/>
    <xf numFmtId="0" fontId="3" fillId="0" borderId="0" xfId="0" applyFont="1" applyAlignment="1">
      <alignment horizontal="right"/>
    </xf>
    <xf numFmtId="1" fontId="3" fillId="0" borderId="0" xfId="0" applyNumberFormat="1" applyFont="1"/>
    <xf numFmtId="164" fontId="3" fillId="2" borderId="0" xfId="0" applyNumberFormat="1" applyFont="1" applyFill="1" applyBorder="1"/>
    <xf numFmtId="164" fontId="3" fillId="0" borderId="0" xfId="0" applyNumberFormat="1" applyFont="1"/>
    <xf numFmtId="164" fontId="3" fillId="4" borderId="0" xfId="0" applyNumberFormat="1" applyFont="1" applyFill="1" applyBorder="1"/>
    <xf numFmtId="49" fontId="0" fillId="0" borderId="0" xfId="0" applyNumberFormat="1"/>
    <xf numFmtId="0" fontId="4" fillId="0" borderId="0" xfId="0" applyFont="1"/>
    <xf numFmtId="164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5" fillId="0" borderId="0" xfId="0" applyFont="1"/>
    <xf numFmtId="0" fontId="0" fillId="0" borderId="1" xfId="0" applyNumberFormat="1" applyBorder="1"/>
    <xf numFmtId="0" fontId="0" fillId="0" borderId="2" xfId="0" applyNumberFormat="1" applyBorder="1"/>
    <xf numFmtId="164" fontId="0" fillId="0" borderId="3" xfId="0" applyNumberFormat="1" applyBorder="1"/>
    <xf numFmtId="0" fontId="0" fillId="0" borderId="4" xfId="0" applyNumberFormat="1" applyBorder="1"/>
    <xf numFmtId="0" fontId="0" fillId="0" borderId="0" xfId="0" applyNumberFormat="1" applyBorder="1"/>
    <xf numFmtId="164" fontId="0" fillId="0" borderId="5" xfId="0" applyNumberFormat="1" applyBorder="1"/>
    <xf numFmtId="0" fontId="0" fillId="0" borderId="6" xfId="0" applyNumberFormat="1" applyBorder="1"/>
    <xf numFmtId="0" fontId="0" fillId="0" borderId="7" xfId="0" applyNumberFormat="1" applyBorder="1"/>
    <xf numFmtId="164" fontId="0" fillId="0" borderId="8" xfId="0" applyNumberFormat="1" applyBorder="1"/>
    <xf numFmtId="0" fontId="6" fillId="0" borderId="0" xfId="0" applyFont="1"/>
    <xf numFmtId="0" fontId="0" fillId="6" borderId="7" xfId="0" applyNumberForma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TotCost to Cost of increasing production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STS_1!$A$5:$A$11</c:f>
              <c:numCache>
                <c:formatCode>"$"#,##0</c:formatCode>
                <c:ptCount val="7"/>
                <c:pt idx="0">
                  <c:v>400</c:v>
                </c:pt>
                <c:pt idx="1">
                  <c:v>500</c:v>
                </c:pt>
                <c:pt idx="2">
                  <c:v>600</c:v>
                </c:pt>
                <c:pt idx="3">
                  <c:v>700</c:v>
                </c:pt>
                <c:pt idx="4">
                  <c:v>800</c:v>
                </c:pt>
                <c:pt idx="5">
                  <c:v>900</c:v>
                </c:pt>
                <c:pt idx="6">
                  <c:v>1000</c:v>
                </c:pt>
              </c:numCache>
            </c:numRef>
          </c:cat>
          <c:val>
            <c:numRef>
              <c:f>STS_1!$K$5:$K$11</c:f>
              <c:numCache>
                <c:formatCode>General</c:formatCode>
                <c:ptCount val="7"/>
                <c:pt idx="0">
                  <c:v>1685000</c:v>
                </c:pt>
                <c:pt idx="1">
                  <c:v>1690000</c:v>
                </c:pt>
                <c:pt idx="2">
                  <c:v>1695000</c:v>
                </c:pt>
                <c:pt idx="3">
                  <c:v>1700000</c:v>
                </c:pt>
                <c:pt idx="4">
                  <c:v>1705000</c:v>
                </c:pt>
                <c:pt idx="5">
                  <c:v>1710000</c:v>
                </c:pt>
                <c:pt idx="6">
                  <c:v>1715000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632944"/>
        <c:axId val="386630200"/>
      </c:lineChart>
      <c:catAx>
        <c:axId val="38663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of increasing production ($B$5)</a:t>
                </a:r>
              </a:p>
            </c:rich>
          </c:tx>
          <c:overlay val="0"/>
        </c:title>
        <c:numFmt formatCode="&quot;$&quot;#,##0" sourceLinked="1"/>
        <c:majorTickMark val="out"/>
        <c:minorTickMark val="none"/>
        <c:tickLblPos val="nextTo"/>
        <c:crossAx val="386630200"/>
        <c:crosses val="autoZero"/>
        <c:auto val="1"/>
        <c:lblAlgn val="ctr"/>
        <c:lblOffset val="100"/>
        <c:noMultiLvlLbl val="0"/>
      </c:catAx>
      <c:valAx>
        <c:axId val="386630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6632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STS_2!$K$1</c:f>
          <c:strCache>
            <c:ptCount val="1"/>
            <c:pt idx="0">
              <c:v>Sensitivity of TotCost to Cost of decreasing production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STS_2!$A$5:$A$11</c:f>
              <c:numCache>
                <c:formatCode>"$"#,##0</c:formatCode>
                <c:ptCount val="7"/>
                <c:pt idx="0">
                  <c:v>300</c:v>
                </c:pt>
                <c:pt idx="1">
                  <c:v>400</c:v>
                </c:pt>
                <c:pt idx="2">
                  <c:v>500</c:v>
                </c:pt>
                <c:pt idx="3">
                  <c:v>600</c:v>
                </c:pt>
                <c:pt idx="4">
                  <c:v>700</c:v>
                </c:pt>
                <c:pt idx="5">
                  <c:v>800</c:v>
                </c:pt>
                <c:pt idx="6">
                  <c:v>900</c:v>
                </c:pt>
              </c:numCache>
            </c:numRef>
          </c:cat>
          <c:val>
            <c:numRef>
              <c:f>STS_2!$K$5:$K$11</c:f>
              <c:numCache>
                <c:formatCode>General</c:formatCode>
                <c:ptCount val="7"/>
                <c:pt idx="0">
                  <c:v>1595000</c:v>
                </c:pt>
                <c:pt idx="1">
                  <c:v>1630000</c:v>
                </c:pt>
                <c:pt idx="2">
                  <c:v>1665000</c:v>
                </c:pt>
                <c:pt idx="3">
                  <c:v>1700000</c:v>
                </c:pt>
                <c:pt idx="4">
                  <c:v>1735000</c:v>
                </c:pt>
                <c:pt idx="5">
                  <c:v>1770000</c:v>
                </c:pt>
                <c:pt idx="6">
                  <c:v>1805000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630592"/>
        <c:axId val="386629808"/>
      </c:lineChart>
      <c:catAx>
        <c:axId val="38663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of decreasing production ($B$6)</a:t>
                </a:r>
              </a:p>
            </c:rich>
          </c:tx>
          <c:overlay val="0"/>
        </c:title>
        <c:numFmt formatCode="&quot;$&quot;#,##0" sourceLinked="1"/>
        <c:majorTickMark val="out"/>
        <c:minorTickMark val="none"/>
        <c:tickLblPos val="nextTo"/>
        <c:crossAx val="386629808"/>
        <c:crosses val="autoZero"/>
        <c:auto val="1"/>
        <c:lblAlgn val="ctr"/>
        <c:lblOffset val="100"/>
        <c:noMultiLvlLbl val="0"/>
      </c:catAx>
      <c:valAx>
        <c:axId val="386629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6630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13</xdr:row>
      <xdr:rowOff>152400</xdr:rowOff>
    </xdr:from>
    <xdr:to>
      <xdr:col>18</xdr:col>
      <xdr:colOff>0</xdr:colOff>
      <xdr:row>31</xdr:row>
      <xdr:rowOff>95250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600075</xdr:colOff>
      <xdr:row>13</xdr:row>
      <xdr:rowOff>114300</xdr:rowOff>
    </xdr:from>
    <xdr:to>
      <xdr:col>5</xdr:col>
      <xdr:colOff>335280</xdr:colOff>
      <xdr:row>17</xdr:row>
      <xdr:rowOff>91440</xdr:rowOff>
    </xdr:to>
    <xdr:sp macro="" textlink="">
      <xdr:nvSpPr>
        <xdr:cNvPr id="4" name="TextBox 3"/>
        <xdr:cNvSpPr txBox="1"/>
      </xdr:nvSpPr>
      <xdr:spPr>
        <a:xfrm>
          <a:off x="1209675" y="2819400"/>
          <a:ext cx="2173605" cy="70866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Nothing changes, at</a:t>
          </a:r>
          <a:r>
            <a:rPr lang="en-US" sz="1100" baseline="0"/>
            <a:t> least within this range, except that the total cost increases linearly.</a:t>
          </a:r>
          <a:endParaRPr lang="en-US" sz="1100"/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5</xdr:row>
      <xdr:rowOff>68580</xdr:rowOff>
    </xdr:to>
    <xdr:sp macro="" textlink="">
      <xdr:nvSpPr>
        <xdr:cNvPr id="5" name="TextBox 4"/>
        <xdr:cNvSpPr txBox="1"/>
      </xdr:nvSpPr>
      <xdr:spPr>
        <a:xfrm>
          <a:off x="7399020" y="54864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12</xdr:row>
      <xdr:rowOff>0</xdr:rowOff>
    </xdr:from>
    <xdr:to>
      <xdr:col>18</xdr:col>
      <xdr:colOff>0</xdr:colOff>
      <xdr:row>27</xdr:row>
      <xdr:rowOff>0</xdr:rowOff>
    </xdr:to>
    <xdr:graphicFrame macro="">
      <xdr:nvGraphicFramePr>
        <xdr:cNvPr id="2" name="STS_2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314324</xdr:colOff>
      <xdr:row>13</xdr:row>
      <xdr:rowOff>9525</xdr:rowOff>
    </xdr:from>
    <xdr:to>
      <xdr:col>6</xdr:col>
      <xdr:colOff>251459</xdr:colOff>
      <xdr:row>19</xdr:row>
      <xdr:rowOff>76200</xdr:rowOff>
    </xdr:to>
    <xdr:sp macro="" textlink="">
      <xdr:nvSpPr>
        <xdr:cNvPr id="4" name="TextBox 3"/>
        <xdr:cNvSpPr txBox="1"/>
      </xdr:nvSpPr>
      <xdr:spPr>
        <a:xfrm>
          <a:off x="923924" y="2714625"/>
          <a:ext cx="3068955" cy="116395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When the cost of decreasing production goes from $800</a:t>
          </a:r>
          <a:r>
            <a:rPr lang="en-US" sz="1100" baseline="0"/>
            <a:t> to $900, the production in month 4 increases to 500. This is because there is more incentive not to decrease production from month 3 to month 4 by as much.</a:t>
          </a:r>
          <a:endParaRPr lang="en-US" sz="1100"/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5</xdr:row>
      <xdr:rowOff>68580</xdr:rowOff>
    </xdr:to>
    <xdr:sp macro="" textlink="">
      <xdr:nvSpPr>
        <xdr:cNvPr id="5" name="TextBox 4"/>
        <xdr:cNvSpPr txBox="1"/>
      </xdr:nvSpPr>
      <xdr:spPr>
        <a:xfrm>
          <a:off x="7399020" y="54864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28"/>
  <sheetViews>
    <sheetView tabSelected="1" workbookViewId="0"/>
  </sheetViews>
  <sheetFormatPr defaultColWidth="9.140625" defaultRowHeight="15" x14ac:dyDescent="0.25"/>
  <cols>
    <col min="1" max="1" width="35.140625" style="2" customWidth="1"/>
    <col min="2" max="2" width="11.7109375" style="2" customWidth="1"/>
    <col min="3" max="6" width="9.140625" style="2"/>
    <col min="7" max="7" width="12.140625" style="2" customWidth="1"/>
    <col min="8" max="16384" width="9.140625" style="2"/>
  </cols>
  <sheetData>
    <row r="1" spans="1:8" x14ac:dyDescent="0.25">
      <c r="A1" s="1" t="s">
        <v>38</v>
      </c>
      <c r="G1" s="1" t="s">
        <v>24</v>
      </c>
    </row>
    <row r="2" spans="1:8" x14ac:dyDescent="0.25">
      <c r="G2" s="3" t="s">
        <v>25</v>
      </c>
      <c r="H2" s="3" t="s">
        <v>28</v>
      </c>
    </row>
    <row r="3" spans="1:8" x14ac:dyDescent="0.25">
      <c r="A3" s="2" t="s">
        <v>0</v>
      </c>
      <c r="B3" s="11">
        <v>800</v>
      </c>
      <c r="D3" s="4"/>
      <c r="G3" s="3" t="s">
        <v>13</v>
      </c>
      <c r="H3" s="3" t="s">
        <v>29</v>
      </c>
    </row>
    <row r="4" spans="1:8" x14ac:dyDescent="0.25">
      <c r="A4" s="2" t="s">
        <v>1</v>
      </c>
      <c r="B4" s="11">
        <v>100</v>
      </c>
      <c r="G4" s="3" t="s">
        <v>26</v>
      </c>
      <c r="H4" s="3" t="s">
        <v>30</v>
      </c>
    </row>
    <row r="5" spans="1:8" x14ac:dyDescent="0.25">
      <c r="A5" s="2" t="s">
        <v>2</v>
      </c>
      <c r="B5" s="11">
        <v>700</v>
      </c>
      <c r="G5" s="3" t="s">
        <v>27</v>
      </c>
      <c r="H5" s="3" t="s">
        <v>31</v>
      </c>
    </row>
    <row r="6" spans="1:8" x14ac:dyDescent="0.25">
      <c r="A6" s="2" t="s">
        <v>3</v>
      </c>
      <c r="B6" s="11">
        <v>600</v>
      </c>
    </row>
    <row r="7" spans="1:8" x14ac:dyDescent="0.25">
      <c r="G7" s="1"/>
    </row>
    <row r="8" spans="1:8" x14ac:dyDescent="0.25">
      <c r="A8" s="2" t="s">
        <v>4</v>
      </c>
      <c r="B8" s="5">
        <v>0</v>
      </c>
      <c r="G8" s="6"/>
      <c r="H8" s="7"/>
    </row>
    <row r="9" spans="1:8" x14ac:dyDescent="0.25">
      <c r="A9" s="2" t="s">
        <v>5</v>
      </c>
      <c r="B9" s="5">
        <v>500</v>
      </c>
      <c r="G9" s="6"/>
      <c r="H9" s="7"/>
    </row>
    <row r="10" spans="1:8" x14ac:dyDescent="0.25">
      <c r="G10" s="6"/>
      <c r="H10" s="7"/>
    </row>
    <row r="11" spans="1:8" x14ac:dyDescent="0.25">
      <c r="A11" s="2" t="s">
        <v>6</v>
      </c>
      <c r="G11" s="6"/>
      <c r="H11" s="7"/>
    </row>
    <row r="12" spans="1:8" x14ac:dyDescent="0.25">
      <c r="A12" s="2" t="s">
        <v>7</v>
      </c>
      <c r="B12" s="2">
        <v>1</v>
      </c>
      <c r="C12" s="2">
        <v>2</v>
      </c>
      <c r="D12" s="2">
        <v>3</v>
      </c>
      <c r="E12" s="2">
        <v>4</v>
      </c>
      <c r="G12" s="6"/>
      <c r="H12" s="7"/>
    </row>
    <row r="13" spans="1:8" x14ac:dyDescent="0.25">
      <c r="A13" s="2" t="s">
        <v>5</v>
      </c>
      <c r="B13" s="2">
        <f>B9</f>
        <v>500</v>
      </c>
      <c r="C13" s="2">
        <f>B16</f>
        <v>550</v>
      </c>
      <c r="D13" s="2">
        <f>C16</f>
        <v>550</v>
      </c>
      <c r="E13" s="2">
        <f>D16</f>
        <v>500</v>
      </c>
      <c r="G13" s="6"/>
      <c r="H13" s="7"/>
    </row>
    <row r="14" spans="1:8" x14ac:dyDescent="0.25">
      <c r="A14" s="2" t="s">
        <v>8</v>
      </c>
      <c r="B14" s="8">
        <v>50</v>
      </c>
      <c r="C14" s="8">
        <v>0</v>
      </c>
      <c r="D14" s="8">
        <v>0</v>
      </c>
      <c r="E14" s="8">
        <v>0</v>
      </c>
      <c r="G14" s="6"/>
      <c r="H14" s="7"/>
    </row>
    <row r="15" spans="1:8" x14ac:dyDescent="0.25">
      <c r="A15" s="2" t="s">
        <v>9</v>
      </c>
      <c r="B15" s="8">
        <v>0</v>
      </c>
      <c r="C15" s="8">
        <v>0</v>
      </c>
      <c r="D15" s="8">
        <v>50</v>
      </c>
      <c r="E15" s="8">
        <v>300</v>
      </c>
      <c r="G15" s="6"/>
      <c r="H15" s="7"/>
    </row>
    <row r="16" spans="1:8" x14ac:dyDescent="0.25">
      <c r="A16" s="2" t="s">
        <v>10</v>
      </c>
      <c r="B16" s="2">
        <f>B13+B14-B15</f>
        <v>550</v>
      </c>
      <c r="C16" s="2">
        <f>C13+C14-C15</f>
        <v>550</v>
      </c>
      <c r="D16" s="2">
        <f>D13+D14-D15</f>
        <v>500</v>
      </c>
      <c r="E16" s="2">
        <f>E13+E14-E15</f>
        <v>200</v>
      </c>
      <c r="G16" s="6"/>
      <c r="H16" s="7"/>
    </row>
    <row r="17" spans="1:8" x14ac:dyDescent="0.25">
      <c r="A17" s="2" t="s">
        <v>11</v>
      </c>
      <c r="B17" s="2">
        <f>B8+B16</f>
        <v>550</v>
      </c>
      <c r="C17" s="2">
        <f>B20+C16</f>
        <v>700</v>
      </c>
      <c r="D17" s="2">
        <f>C20+D16</f>
        <v>500</v>
      </c>
      <c r="E17" s="2">
        <f>D20+E16</f>
        <v>200</v>
      </c>
      <c r="G17" s="6"/>
      <c r="H17" s="7"/>
    </row>
    <row r="18" spans="1:8" x14ac:dyDescent="0.25">
      <c r="B18" s="9" t="s">
        <v>12</v>
      </c>
      <c r="C18" s="9" t="s">
        <v>12</v>
      </c>
      <c r="D18" s="9" t="s">
        <v>12</v>
      </c>
      <c r="E18" s="9" t="s">
        <v>12</v>
      </c>
      <c r="G18" s="6"/>
      <c r="H18" s="7"/>
    </row>
    <row r="19" spans="1:8" x14ac:dyDescent="0.25">
      <c r="A19" s="2" t="s">
        <v>13</v>
      </c>
      <c r="B19" s="5">
        <v>400</v>
      </c>
      <c r="C19" s="5">
        <v>700</v>
      </c>
      <c r="D19" s="5">
        <v>500</v>
      </c>
      <c r="E19" s="5">
        <v>200</v>
      </c>
      <c r="G19" s="6"/>
      <c r="H19" s="7"/>
    </row>
    <row r="20" spans="1:8" x14ac:dyDescent="0.25">
      <c r="A20" s="2" t="s">
        <v>14</v>
      </c>
      <c r="B20" s="2">
        <f>B17-B19</f>
        <v>150</v>
      </c>
      <c r="C20" s="10">
        <f>C17-C19</f>
        <v>0</v>
      </c>
      <c r="D20" s="10">
        <f>D17-D19</f>
        <v>0</v>
      </c>
      <c r="E20" s="2">
        <f>E17-E19</f>
        <v>0</v>
      </c>
      <c r="G20" s="6"/>
      <c r="H20" s="7"/>
    </row>
    <row r="21" spans="1:8" x14ac:dyDescent="0.25">
      <c r="G21" s="6"/>
      <c r="H21" s="7"/>
    </row>
    <row r="22" spans="1:8" x14ac:dyDescent="0.25">
      <c r="A22" s="2" t="s">
        <v>15</v>
      </c>
      <c r="B22" s="12">
        <f>B3*SUM(B16:E16)</f>
        <v>1440000</v>
      </c>
      <c r="G22" s="6"/>
      <c r="H22" s="7"/>
    </row>
    <row r="23" spans="1:8" x14ac:dyDescent="0.25">
      <c r="A23" s="2" t="s">
        <v>16</v>
      </c>
      <c r="B23" s="12">
        <f>B4*SUM(B20:E20)</f>
        <v>15000</v>
      </c>
      <c r="G23" s="6"/>
      <c r="H23" s="7"/>
    </row>
    <row r="24" spans="1:8" x14ac:dyDescent="0.25">
      <c r="A24" s="2" t="s">
        <v>17</v>
      </c>
      <c r="B24" s="12">
        <f>B5*SUM(B14:E14)</f>
        <v>35000</v>
      </c>
      <c r="G24" s="6"/>
      <c r="H24" s="7"/>
    </row>
    <row r="25" spans="1:8" x14ac:dyDescent="0.25">
      <c r="A25" s="2" t="s">
        <v>18</v>
      </c>
      <c r="B25" s="12">
        <f>B6*SUM(B15:E15)</f>
        <v>210000</v>
      </c>
      <c r="G25" s="6"/>
      <c r="H25" s="7"/>
    </row>
    <row r="26" spans="1:8" x14ac:dyDescent="0.25">
      <c r="B26" s="12"/>
      <c r="G26" s="6"/>
      <c r="H26" s="7"/>
    </row>
    <row r="27" spans="1:8" x14ac:dyDescent="0.25">
      <c r="A27" s="2" t="s">
        <v>19</v>
      </c>
      <c r="B27" s="13">
        <f>SUM(B22:B25)</f>
        <v>1700000</v>
      </c>
      <c r="G27" s="6"/>
      <c r="H27" s="7"/>
    </row>
    <row r="28" spans="1:8" x14ac:dyDescent="0.25">
      <c r="G28" s="6"/>
      <c r="H28" s="7"/>
    </row>
  </sheetData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&amp;CProblem 3.32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15"/>
  <sheetViews>
    <sheetView workbookViewId="0"/>
  </sheetViews>
  <sheetFormatPr defaultRowHeight="15" x14ac:dyDescent="0.25"/>
  <sheetData>
    <row r="1" spans="1:2" x14ac:dyDescent="0.25">
      <c r="A1">
        <v>1</v>
      </c>
    </row>
    <row r="2" spans="1:2" x14ac:dyDescent="0.25">
      <c r="A2" t="s">
        <v>36</v>
      </c>
    </row>
    <row r="3" spans="1:2" x14ac:dyDescent="0.25">
      <c r="A3">
        <v>1</v>
      </c>
    </row>
    <row r="4" spans="1:2" x14ac:dyDescent="0.25">
      <c r="A4">
        <v>300</v>
      </c>
    </row>
    <row r="5" spans="1:2" x14ac:dyDescent="0.25">
      <c r="A5">
        <v>900</v>
      </c>
    </row>
    <row r="6" spans="1:2" x14ac:dyDescent="0.25">
      <c r="A6">
        <v>100</v>
      </c>
    </row>
    <row r="8" spans="1:2" x14ac:dyDescent="0.25">
      <c r="A8" s="14"/>
      <c r="B8" s="14"/>
    </row>
    <row r="9" spans="1:2" x14ac:dyDescent="0.25">
      <c r="A9" t="s">
        <v>32</v>
      </c>
    </row>
    <row r="10" spans="1:2" x14ac:dyDescent="0.25">
      <c r="A10" t="s">
        <v>18</v>
      </c>
    </row>
    <row r="15" spans="1:2" x14ac:dyDescent="0.25">
      <c r="B15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K11"/>
  <sheetViews>
    <sheetView workbookViewId="0"/>
  </sheetViews>
  <sheetFormatPr defaultRowHeight="15" x14ac:dyDescent="0.25"/>
  <cols>
    <col min="6" max="6" width="10.140625" customWidth="1"/>
  </cols>
  <sheetData>
    <row r="1" spans="1:11" x14ac:dyDescent="0.25">
      <c r="A1" s="15" t="s">
        <v>33</v>
      </c>
      <c r="K1" s="19" t="str">
        <f>CONCATENATE("Sensitivity of ",$K$4," to ","Cost of increasing production")</f>
        <v>Sensitivity of TotCost to Cost of increasing production</v>
      </c>
    </row>
    <row r="3" spans="1:11" x14ac:dyDescent="0.25">
      <c r="A3" t="s">
        <v>34</v>
      </c>
      <c r="K3" t="s">
        <v>35</v>
      </c>
    </row>
    <row r="4" spans="1:11" ht="40.5" x14ac:dyDescent="0.25">
      <c r="B4" s="17" t="s">
        <v>20</v>
      </c>
      <c r="C4" s="17" t="s">
        <v>21</v>
      </c>
      <c r="D4" s="17" t="s">
        <v>22</v>
      </c>
      <c r="E4" s="17" t="s">
        <v>23</v>
      </c>
      <c r="F4" s="17" t="s">
        <v>27</v>
      </c>
      <c r="J4" s="19">
        <f>MATCH($K$4,OutputAddresses,0)</f>
        <v>5</v>
      </c>
      <c r="K4" s="18" t="s">
        <v>27</v>
      </c>
    </row>
    <row r="5" spans="1:11" x14ac:dyDescent="0.25">
      <c r="A5" s="16">
        <v>400</v>
      </c>
      <c r="B5" s="20">
        <v>550</v>
      </c>
      <c r="C5" s="21">
        <v>550</v>
      </c>
      <c r="D5" s="21">
        <v>500</v>
      </c>
      <c r="E5" s="21">
        <v>200</v>
      </c>
      <c r="F5" s="22">
        <v>1685000</v>
      </c>
      <c r="K5">
        <f>INDEX(OutputValues,1,$J$4)</f>
        <v>1685000</v>
      </c>
    </row>
    <row r="6" spans="1:11" x14ac:dyDescent="0.25">
      <c r="A6" s="16">
        <v>500</v>
      </c>
      <c r="B6" s="23">
        <v>550</v>
      </c>
      <c r="C6" s="24">
        <v>550</v>
      </c>
      <c r="D6" s="24">
        <v>500</v>
      </c>
      <c r="E6" s="24">
        <v>200</v>
      </c>
      <c r="F6" s="25">
        <v>1690000</v>
      </c>
      <c r="K6">
        <f>INDEX(OutputValues,2,$J$4)</f>
        <v>1690000</v>
      </c>
    </row>
    <row r="7" spans="1:11" x14ac:dyDescent="0.25">
      <c r="A7" s="16">
        <v>600</v>
      </c>
      <c r="B7" s="23">
        <v>550</v>
      </c>
      <c r="C7" s="24">
        <v>550</v>
      </c>
      <c r="D7" s="24">
        <v>500</v>
      </c>
      <c r="E7" s="24">
        <v>200</v>
      </c>
      <c r="F7" s="25">
        <v>1695000</v>
      </c>
      <c r="K7">
        <f>INDEX(OutputValues,3,$J$4)</f>
        <v>1695000</v>
      </c>
    </row>
    <row r="8" spans="1:11" x14ac:dyDescent="0.25">
      <c r="A8" s="16">
        <v>700</v>
      </c>
      <c r="B8" s="23">
        <v>550</v>
      </c>
      <c r="C8" s="24">
        <v>550</v>
      </c>
      <c r="D8" s="24">
        <v>500</v>
      </c>
      <c r="E8" s="24">
        <v>200</v>
      </c>
      <c r="F8" s="25">
        <v>1700000</v>
      </c>
      <c r="K8">
        <f>INDEX(OutputValues,4,$J$4)</f>
        <v>1700000</v>
      </c>
    </row>
    <row r="9" spans="1:11" x14ac:dyDescent="0.25">
      <c r="A9" s="16">
        <v>800</v>
      </c>
      <c r="B9" s="23">
        <v>550</v>
      </c>
      <c r="C9" s="24">
        <v>550</v>
      </c>
      <c r="D9" s="24">
        <v>500</v>
      </c>
      <c r="E9" s="24">
        <v>200</v>
      </c>
      <c r="F9" s="25">
        <v>1705000</v>
      </c>
      <c r="K9">
        <f>INDEX(OutputValues,5,$J$4)</f>
        <v>1705000</v>
      </c>
    </row>
    <row r="10" spans="1:11" x14ac:dyDescent="0.25">
      <c r="A10" s="16">
        <v>900</v>
      </c>
      <c r="B10" s="23">
        <v>550</v>
      </c>
      <c r="C10" s="24">
        <v>550</v>
      </c>
      <c r="D10" s="24">
        <v>500</v>
      </c>
      <c r="E10" s="24">
        <v>200</v>
      </c>
      <c r="F10" s="25">
        <v>1710000</v>
      </c>
      <c r="K10">
        <f>INDEX(OutputValues,6,$J$4)</f>
        <v>1710000</v>
      </c>
    </row>
    <row r="11" spans="1:11" x14ac:dyDescent="0.25">
      <c r="A11" s="16">
        <v>1000</v>
      </c>
      <c r="B11" s="26">
        <v>550</v>
      </c>
      <c r="C11" s="27">
        <v>550</v>
      </c>
      <c r="D11" s="27">
        <v>500</v>
      </c>
      <c r="E11" s="27">
        <v>200</v>
      </c>
      <c r="F11" s="28">
        <v>1715000</v>
      </c>
      <c r="K11">
        <f>INDEX(OutputValues,7,$J$4)</f>
        <v>1715000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K11"/>
  <sheetViews>
    <sheetView workbookViewId="0"/>
  </sheetViews>
  <sheetFormatPr defaultRowHeight="15" x14ac:dyDescent="0.25"/>
  <cols>
    <col min="6" max="6" width="10.140625" bestFit="1" customWidth="1"/>
  </cols>
  <sheetData>
    <row r="1" spans="1:11" x14ac:dyDescent="0.25">
      <c r="A1" s="1" t="s">
        <v>33</v>
      </c>
      <c r="K1" s="29" t="str">
        <f>CONCATENATE("Sensitivity of ",$K$4," to ","Cost of decreasing production")</f>
        <v>Sensitivity of TotCost to Cost of decreasing production</v>
      </c>
    </row>
    <row r="3" spans="1:11" x14ac:dyDescent="0.25">
      <c r="A3" t="s">
        <v>37</v>
      </c>
      <c r="K3" t="s">
        <v>35</v>
      </c>
    </row>
    <row r="4" spans="1:11" ht="40.5" x14ac:dyDescent="0.25">
      <c r="B4" s="17" t="s">
        <v>20</v>
      </c>
      <c r="C4" s="17" t="s">
        <v>21</v>
      </c>
      <c r="D4" s="17" t="s">
        <v>22</v>
      </c>
      <c r="E4" s="17" t="s">
        <v>23</v>
      </c>
      <c r="F4" s="17" t="s">
        <v>27</v>
      </c>
      <c r="J4" s="29">
        <f>MATCH($K$4,OutputAddresses,0)</f>
        <v>5</v>
      </c>
      <c r="K4" s="18" t="s">
        <v>27</v>
      </c>
    </row>
    <row r="5" spans="1:11" x14ac:dyDescent="0.25">
      <c r="A5" s="16">
        <v>300</v>
      </c>
      <c r="B5" s="20">
        <v>550</v>
      </c>
      <c r="C5" s="21">
        <v>550</v>
      </c>
      <c r="D5" s="21">
        <v>500</v>
      </c>
      <c r="E5" s="21">
        <v>200</v>
      </c>
      <c r="F5" s="22">
        <v>1595000</v>
      </c>
      <c r="K5">
        <f>INDEX(OutputValues,1,$J$4)</f>
        <v>1595000</v>
      </c>
    </row>
    <row r="6" spans="1:11" x14ac:dyDescent="0.25">
      <c r="A6" s="16">
        <v>400</v>
      </c>
      <c r="B6" s="23">
        <v>550</v>
      </c>
      <c r="C6" s="24">
        <v>550</v>
      </c>
      <c r="D6" s="24">
        <v>500</v>
      </c>
      <c r="E6" s="24">
        <v>200</v>
      </c>
      <c r="F6" s="25">
        <v>1630000</v>
      </c>
      <c r="K6">
        <f>INDEX(OutputValues,2,$J$4)</f>
        <v>1630000</v>
      </c>
    </row>
    <row r="7" spans="1:11" x14ac:dyDescent="0.25">
      <c r="A7" s="16">
        <v>500</v>
      </c>
      <c r="B7" s="23">
        <v>550</v>
      </c>
      <c r="C7" s="24">
        <v>550</v>
      </c>
      <c r="D7" s="24">
        <v>500</v>
      </c>
      <c r="E7" s="24">
        <v>200</v>
      </c>
      <c r="F7" s="25">
        <v>1665000</v>
      </c>
      <c r="K7">
        <f>INDEX(OutputValues,3,$J$4)</f>
        <v>1665000</v>
      </c>
    </row>
    <row r="8" spans="1:11" x14ac:dyDescent="0.25">
      <c r="A8" s="16">
        <v>600</v>
      </c>
      <c r="B8" s="23">
        <v>550</v>
      </c>
      <c r="C8" s="24">
        <v>550</v>
      </c>
      <c r="D8" s="24">
        <v>500</v>
      </c>
      <c r="E8" s="24">
        <v>200</v>
      </c>
      <c r="F8" s="25">
        <v>1700000</v>
      </c>
      <c r="K8">
        <f>INDEX(OutputValues,4,$J$4)</f>
        <v>1700000</v>
      </c>
    </row>
    <row r="9" spans="1:11" x14ac:dyDescent="0.25">
      <c r="A9" s="16">
        <v>700</v>
      </c>
      <c r="B9" s="23">
        <v>550</v>
      </c>
      <c r="C9" s="24">
        <v>550</v>
      </c>
      <c r="D9" s="24">
        <v>500</v>
      </c>
      <c r="E9" s="24">
        <v>200</v>
      </c>
      <c r="F9" s="25">
        <v>1735000</v>
      </c>
      <c r="K9">
        <f>INDEX(OutputValues,5,$J$4)</f>
        <v>1735000</v>
      </c>
    </row>
    <row r="10" spans="1:11" x14ac:dyDescent="0.25">
      <c r="A10" s="16">
        <v>800</v>
      </c>
      <c r="B10" s="23">
        <v>550</v>
      </c>
      <c r="C10" s="24">
        <v>550</v>
      </c>
      <c r="D10" s="24">
        <v>500</v>
      </c>
      <c r="E10" s="24">
        <v>200</v>
      </c>
      <c r="F10" s="25">
        <v>1770000</v>
      </c>
      <c r="K10">
        <f>INDEX(OutputValues,6,$J$4)</f>
        <v>1770000</v>
      </c>
    </row>
    <row r="11" spans="1:11" x14ac:dyDescent="0.25">
      <c r="A11" s="16">
        <v>900</v>
      </c>
      <c r="B11" s="26">
        <v>550</v>
      </c>
      <c r="C11" s="27">
        <v>550</v>
      </c>
      <c r="D11" s="27">
        <v>500</v>
      </c>
      <c r="E11" s="30">
        <v>500</v>
      </c>
      <c r="F11" s="28">
        <v>1805000</v>
      </c>
      <c r="K11">
        <f>INDEX(OutputValues,7,$J$4)</f>
        <v>1805000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12</vt:i4>
      </vt:variant>
    </vt:vector>
  </HeadingPairs>
  <TitlesOfParts>
    <vt:vector size="15" baseType="lpstr">
      <vt:lpstr>Model</vt:lpstr>
      <vt:lpstr>STS_1</vt:lpstr>
      <vt:lpstr>STS_2</vt:lpstr>
      <vt:lpstr>Available</vt:lpstr>
      <vt:lpstr>STS_1!ChartData</vt:lpstr>
      <vt:lpstr>STS_2!ChartData</vt:lpstr>
      <vt:lpstr>Demand</vt:lpstr>
      <vt:lpstr>STS_1!InputValues</vt:lpstr>
      <vt:lpstr>STS_2!InputValues</vt:lpstr>
      <vt:lpstr>STS_1!OutputAddresses</vt:lpstr>
      <vt:lpstr>STS_2!OutputAddresses</vt:lpstr>
      <vt:lpstr>STS_1!OutputValues</vt:lpstr>
      <vt:lpstr>STS_2!OutputValues</vt:lpstr>
      <vt:lpstr>ProdChanges</vt:lpstr>
      <vt:lpstr>TotCost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Albright</dc:creator>
  <cp:keywords/>
  <dc:description/>
  <cp:lastModifiedBy>Chris Albright</cp:lastModifiedBy>
  <cp:lastPrinted>1996-01-06T19:51:53Z</cp:lastPrinted>
  <dcterms:created xsi:type="dcterms:W3CDTF">1999-12-09T20:17:01Z</dcterms:created>
  <dcterms:modified xsi:type="dcterms:W3CDTF">2014-05-20T16:13:10Z</dcterms:modified>
</cp:coreProperties>
</file>